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640" activeTab="2"/>
  </bookViews>
  <sheets>
    <sheet name="Non-runners" sheetId="1" r:id="rId1"/>
    <sheet name="Passeringstider" sheetId="2" r:id="rId2"/>
    <sheet name="Tidsmål" sheetId="3" r:id="rId3"/>
  </sheets>
  <definedNames>
    <definedName name="HTML_CodePage" hidden="1">1252</definedName>
    <definedName name="HTML_Control" hidden="1">{"'Sheet1'!$A$2:$Q$38"}</definedName>
    <definedName name="HTML_Description" hidden="1">""</definedName>
    <definedName name="HTML_Email" hidden="1">"christian@vonkrogh.com"</definedName>
    <definedName name="HTML_Header" hidden="1">"Maraton New York 5. November 2006"</definedName>
    <definedName name="HTML_LastUpdate" hidden="1">"13.07.2006"</definedName>
    <definedName name="HTML_LineAfter" hidden="1">FALSE</definedName>
    <definedName name="HTML_LineBefore" hidden="1">FALSE</definedName>
    <definedName name="HTML_Name" hidden="1">"Christian von Krogh"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Settings\Christian.ST6XP\Desktop\Maraton.html"</definedName>
    <definedName name="HTML_Title" hidden="1">"Maraton New York 5. November 2006"</definedName>
  </definedNames>
  <calcPr fullCalcOnLoad="1"/>
</workbook>
</file>

<file path=xl/comments1.xml><?xml version="1.0" encoding="utf-8"?>
<comments xmlns="http://schemas.openxmlformats.org/spreadsheetml/2006/main">
  <authors>
    <author>Christian von Krogh</author>
  </authors>
  <commentList>
    <comment ref="E19" authorId="0">
      <text>
        <r>
          <rPr>
            <b/>
            <sz val="8"/>
            <rFont val="Tahoma"/>
            <family val="0"/>
          </rPr>
          <t>Christian von Krogh:</t>
        </r>
        <r>
          <rPr>
            <sz val="8"/>
            <rFont val="Tahoma"/>
            <family val="0"/>
          </rPr>
          <t xml:space="preserve">
Gå</t>
        </r>
      </text>
    </comment>
    <comment ref="F19" authorId="0">
      <text>
        <r>
          <rPr>
            <b/>
            <sz val="8"/>
            <rFont val="Tahoma"/>
            <family val="0"/>
          </rPr>
          <t>Christian von Krogh:</t>
        </r>
        <r>
          <rPr>
            <sz val="8"/>
            <rFont val="Tahoma"/>
            <family val="0"/>
          </rPr>
          <t xml:space="preserve">
Maraton</t>
        </r>
      </text>
    </comment>
  </commentList>
</comments>
</file>

<file path=xl/sharedStrings.xml><?xml version="1.0" encoding="utf-8"?>
<sst xmlns="http://schemas.openxmlformats.org/spreadsheetml/2006/main" count="35" uniqueCount="21">
  <si>
    <t>Uke</t>
  </si>
  <si>
    <t>Dag1</t>
  </si>
  <si>
    <t>Dag2</t>
  </si>
  <si>
    <t>Dag3</t>
  </si>
  <si>
    <t>Dag4</t>
  </si>
  <si>
    <t>Total</t>
  </si>
  <si>
    <t>Km/h</t>
  </si>
  <si>
    <t>Minutter</t>
  </si>
  <si>
    <t xml:space="preserve">Miles / KM </t>
  </si>
  <si>
    <t>Kilometer</t>
  </si>
  <si>
    <t>Miles</t>
  </si>
  <si>
    <t xml:space="preserve">                    </t>
  </si>
  <si>
    <t>Km</t>
  </si>
  <si>
    <t>Sluttid</t>
  </si>
  <si>
    <t>Diverse løyper og hvilke tider jeg må ha for å nå hastighetsmål</t>
  </si>
  <si>
    <t>Løype</t>
  </si>
  <si>
    <t>Hastighet</t>
  </si>
  <si>
    <t>min/km</t>
  </si>
  <si>
    <t>sluttid</t>
  </si>
  <si>
    <t>Variable: Hastighet(km/t) og Løype (km)</t>
  </si>
  <si>
    <t>Km/t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</si>
</sst>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h:mm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5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0" fontId="0" fillId="0" borderId="0" xfId="0" applyAlignment="1" quotePrefix="1">
      <alignment/>
    </xf>
    <xf numFmtId="1" fontId="0" fillId="2" borderId="4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67" fontId="0" fillId="2" borderId="0" xfId="0" applyNumberFormat="1" applyFill="1" applyBorder="1" applyAlignment="1">
      <alignment/>
    </xf>
    <xf numFmtId="167" fontId="0" fillId="2" borderId="4" xfId="0" applyNumberFormat="1" applyFill="1" applyBorder="1" applyAlignment="1">
      <alignment/>
    </xf>
    <xf numFmtId="0" fontId="0" fillId="3" borderId="0" xfId="0" applyFill="1" applyAlignment="1">
      <alignment/>
    </xf>
    <xf numFmtId="20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20" fontId="0" fillId="2" borderId="0" xfId="0" applyNumberFormat="1" applyFill="1" applyAlignment="1">
      <alignment/>
    </xf>
    <xf numFmtId="21" fontId="0" fillId="2" borderId="0" xfId="0" applyNumberFormat="1" applyFill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workbookViewId="0" topLeftCell="A1">
      <selection activeCell="G23" sqref="G23"/>
    </sheetView>
  </sheetViews>
  <sheetFormatPr defaultColWidth="9.140625" defaultRowHeight="12.75"/>
  <cols>
    <col min="7" max="7" width="9.7109375" style="0" customWidth="1"/>
    <col min="8" max="8" width="2.421875" style="0" customWidth="1"/>
    <col min="9" max="9" width="2.00390625" style="0" customWidth="1"/>
    <col min="10" max="10" width="1.8515625" style="0" customWidth="1"/>
    <col min="11" max="11" width="11.7109375" style="0" customWidth="1"/>
  </cols>
  <sheetData>
    <row r="2" spans="2:17" ht="12.75">
      <c r="B2" s="25" t="s">
        <v>10</v>
      </c>
      <c r="C2" s="26"/>
      <c r="D2" s="26"/>
      <c r="E2" s="26"/>
      <c r="F2" s="26"/>
      <c r="G2" s="27"/>
      <c r="H2" s="28"/>
      <c r="I2" s="28"/>
      <c r="J2" s="28"/>
      <c r="K2" s="15" t="s">
        <v>11</v>
      </c>
      <c r="L2" s="25" t="s">
        <v>9</v>
      </c>
      <c r="M2" s="26"/>
      <c r="N2" s="26"/>
      <c r="O2" s="26"/>
      <c r="P2" s="26"/>
      <c r="Q2" s="27"/>
    </row>
    <row r="3" spans="2:17" ht="12.75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28"/>
      <c r="I3" s="28"/>
      <c r="J3" s="28"/>
      <c r="L3" s="2" t="s">
        <v>0</v>
      </c>
      <c r="M3" s="3" t="s">
        <v>1</v>
      </c>
      <c r="N3" s="3" t="s">
        <v>2</v>
      </c>
      <c r="O3" s="3" t="s">
        <v>3</v>
      </c>
      <c r="P3" s="3" t="s">
        <v>4</v>
      </c>
      <c r="Q3" s="4" t="s">
        <v>5</v>
      </c>
    </row>
    <row r="4" spans="1:17" ht="12.75">
      <c r="A4" s="1">
        <v>38915</v>
      </c>
      <c r="B4" s="2">
        <v>1</v>
      </c>
      <c r="C4" s="5">
        <v>3</v>
      </c>
      <c r="D4" s="5">
        <v>4</v>
      </c>
      <c r="E4" s="5">
        <v>3</v>
      </c>
      <c r="F4" s="5">
        <v>5</v>
      </c>
      <c r="G4" s="4">
        <f>SUM(C4:F4)</f>
        <v>15</v>
      </c>
      <c r="H4" s="28"/>
      <c r="I4" s="28"/>
      <c r="J4" s="28"/>
      <c r="K4" s="1">
        <v>38915</v>
      </c>
      <c r="L4" s="2">
        <v>1</v>
      </c>
      <c r="M4" s="11">
        <f aca="true" t="shared" si="0" ref="M4:M19">C4*$G$24</f>
        <v>4.827</v>
      </c>
      <c r="N4" s="11">
        <f aca="true" t="shared" si="1" ref="N4:N19">D4*$G$24</f>
        <v>6.436</v>
      </c>
      <c r="O4" s="11">
        <f aca="true" t="shared" si="2" ref="O4:O19">E4*$G$24</f>
        <v>4.827</v>
      </c>
      <c r="P4" s="11">
        <f aca="true" t="shared" si="3" ref="P4:P19">F4*$G$24</f>
        <v>8.045</v>
      </c>
      <c r="Q4" s="12">
        <f aca="true" t="shared" si="4" ref="Q4:Q19">G4*$G$24</f>
        <v>24.134999999999998</v>
      </c>
    </row>
    <row r="5" spans="1:17" ht="12.75">
      <c r="A5" s="1">
        <v>38922</v>
      </c>
      <c r="B5" s="2">
        <v>2</v>
      </c>
      <c r="C5" s="5">
        <v>3</v>
      </c>
      <c r="D5" s="5">
        <v>4</v>
      </c>
      <c r="E5" s="5">
        <v>3</v>
      </c>
      <c r="F5" s="5">
        <v>6</v>
      </c>
      <c r="G5" s="4">
        <f aca="true" t="shared" si="5" ref="G5:G18">SUM(C5:F5)</f>
        <v>16</v>
      </c>
      <c r="H5" s="28"/>
      <c r="I5" s="28"/>
      <c r="J5" s="28"/>
      <c r="K5" s="1">
        <v>38922</v>
      </c>
      <c r="L5" s="2">
        <v>2</v>
      </c>
      <c r="M5" s="11">
        <f t="shared" si="0"/>
        <v>4.827</v>
      </c>
      <c r="N5" s="11">
        <f t="shared" si="1"/>
        <v>6.436</v>
      </c>
      <c r="O5" s="11">
        <f t="shared" si="2"/>
        <v>4.827</v>
      </c>
      <c r="P5" s="11">
        <f t="shared" si="3"/>
        <v>9.654</v>
      </c>
      <c r="Q5" s="12">
        <f t="shared" si="4"/>
        <v>25.744</v>
      </c>
    </row>
    <row r="6" spans="1:17" ht="12.75">
      <c r="A6" s="1">
        <v>38929</v>
      </c>
      <c r="B6" s="2">
        <v>3</v>
      </c>
      <c r="C6" s="5">
        <v>3</v>
      </c>
      <c r="D6" s="5">
        <v>4</v>
      </c>
      <c r="E6" s="5">
        <v>3</v>
      </c>
      <c r="F6" s="5">
        <v>7</v>
      </c>
      <c r="G6" s="4">
        <f t="shared" si="5"/>
        <v>17</v>
      </c>
      <c r="H6" s="28"/>
      <c r="I6" s="28"/>
      <c r="J6" s="28"/>
      <c r="K6" s="1">
        <v>38929</v>
      </c>
      <c r="L6" s="2">
        <v>3</v>
      </c>
      <c r="M6" s="11">
        <f t="shared" si="0"/>
        <v>4.827</v>
      </c>
      <c r="N6" s="11">
        <f t="shared" si="1"/>
        <v>6.436</v>
      </c>
      <c r="O6" s="11">
        <f t="shared" si="2"/>
        <v>4.827</v>
      </c>
      <c r="P6" s="11">
        <f t="shared" si="3"/>
        <v>11.263</v>
      </c>
      <c r="Q6" s="12">
        <f t="shared" si="4"/>
        <v>27.353</v>
      </c>
    </row>
    <row r="7" spans="1:17" ht="12.75">
      <c r="A7" s="1">
        <v>38936</v>
      </c>
      <c r="B7" s="2">
        <v>4</v>
      </c>
      <c r="C7" s="5">
        <v>3</v>
      </c>
      <c r="D7" s="5">
        <v>5</v>
      </c>
      <c r="E7" s="5">
        <v>3</v>
      </c>
      <c r="F7" s="5">
        <v>8</v>
      </c>
      <c r="G7" s="4">
        <f t="shared" si="5"/>
        <v>19</v>
      </c>
      <c r="H7" s="28"/>
      <c r="I7" s="28"/>
      <c r="J7" s="28"/>
      <c r="K7" s="1">
        <v>38936</v>
      </c>
      <c r="L7" s="2">
        <v>4</v>
      </c>
      <c r="M7" s="11">
        <f t="shared" si="0"/>
        <v>4.827</v>
      </c>
      <c r="N7" s="11">
        <f t="shared" si="1"/>
        <v>8.045</v>
      </c>
      <c r="O7" s="11">
        <f t="shared" si="2"/>
        <v>4.827</v>
      </c>
      <c r="P7" s="11">
        <f t="shared" si="3"/>
        <v>12.872</v>
      </c>
      <c r="Q7" s="12">
        <f t="shared" si="4"/>
        <v>30.570999999999998</v>
      </c>
    </row>
    <row r="8" spans="1:17" ht="12.75">
      <c r="A8" s="1">
        <v>38943</v>
      </c>
      <c r="B8" s="2">
        <v>5</v>
      </c>
      <c r="C8" s="5">
        <v>3</v>
      </c>
      <c r="D8" s="5">
        <v>5</v>
      </c>
      <c r="E8" s="5">
        <v>3</v>
      </c>
      <c r="F8" s="5">
        <v>10</v>
      </c>
      <c r="G8" s="4">
        <f t="shared" si="5"/>
        <v>21</v>
      </c>
      <c r="H8" s="28"/>
      <c r="I8" s="28"/>
      <c r="J8" s="28"/>
      <c r="K8" s="1">
        <v>38943</v>
      </c>
      <c r="L8" s="2">
        <v>5</v>
      </c>
      <c r="M8" s="11">
        <f t="shared" si="0"/>
        <v>4.827</v>
      </c>
      <c r="N8" s="11">
        <f t="shared" si="1"/>
        <v>8.045</v>
      </c>
      <c r="O8" s="11">
        <f t="shared" si="2"/>
        <v>4.827</v>
      </c>
      <c r="P8" s="11">
        <f t="shared" si="3"/>
        <v>16.09</v>
      </c>
      <c r="Q8" s="12">
        <f t="shared" si="4"/>
        <v>33.789</v>
      </c>
    </row>
    <row r="9" spans="1:17" ht="12.75">
      <c r="A9" s="1">
        <v>38950</v>
      </c>
      <c r="B9" s="2">
        <v>6</v>
      </c>
      <c r="C9" s="5">
        <v>4</v>
      </c>
      <c r="D9" s="5">
        <v>5</v>
      </c>
      <c r="E9" s="5">
        <v>4</v>
      </c>
      <c r="F9" s="5">
        <v>11</v>
      </c>
      <c r="G9" s="4">
        <f t="shared" si="5"/>
        <v>24</v>
      </c>
      <c r="H9" s="28"/>
      <c r="I9" s="28"/>
      <c r="J9" s="28"/>
      <c r="K9" s="1">
        <v>38950</v>
      </c>
      <c r="L9" s="2">
        <v>6</v>
      </c>
      <c r="M9" s="11">
        <f t="shared" si="0"/>
        <v>6.436</v>
      </c>
      <c r="N9" s="11">
        <f t="shared" si="1"/>
        <v>8.045</v>
      </c>
      <c r="O9" s="11">
        <f t="shared" si="2"/>
        <v>6.436</v>
      </c>
      <c r="P9" s="11">
        <f t="shared" si="3"/>
        <v>17.698999999999998</v>
      </c>
      <c r="Q9" s="12">
        <f t="shared" si="4"/>
        <v>38.616</v>
      </c>
    </row>
    <row r="10" spans="1:17" ht="12.75">
      <c r="A10" s="1">
        <v>38957</v>
      </c>
      <c r="B10" s="2">
        <v>7</v>
      </c>
      <c r="C10" s="5">
        <v>4</v>
      </c>
      <c r="D10" s="5">
        <v>6</v>
      </c>
      <c r="E10" s="5">
        <v>4</v>
      </c>
      <c r="F10" s="5">
        <v>12</v>
      </c>
      <c r="G10" s="4">
        <f t="shared" si="5"/>
        <v>26</v>
      </c>
      <c r="H10" s="28"/>
      <c r="I10" s="28"/>
      <c r="J10" s="28"/>
      <c r="K10" s="1">
        <v>38957</v>
      </c>
      <c r="L10" s="2">
        <v>7</v>
      </c>
      <c r="M10" s="11">
        <f t="shared" si="0"/>
        <v>6.436</v>
      </c>
      <c r="N10" s="11">
        <f t="shared" si="1"/>
        <v>9.654</v>
      </c>
      <c r="O10" s="11">
        <f t="shared" si="2"/>
        <v>6.436</v>
      </c>
      <c r="P10" s="11">
        <f t="shared" si="3"/>
        <v>19.308</v>
      </c>
      <c r="Q10" s="12">
        <f t="shared" si="4"/>
        <v>41.834</v>
      </c>
    </row>
    <row r="11" spans="1:17" ht="12.75">
      <c r="A11" s="1">
        <v>38964</v>
      </c>
      <c r="B11" s="2">
        <v>8</v>
      </c>
      <c r="C11" s="5">
        <v>4</v>
      </c>
      <c r="D11" s="5">
        <v>6</v>
      </c>
      <c r="E11" s="5">
        <v>4</v>
      </c>
      <c r="F11" s="5">
        <v>14</v>
      </c>
      <c r="G11" s="4">
        <f t="shared" si="5"/>
        <v>28</v>
      </c>
      <c r="H11" s="28"/>
      <c r="I11" s="28"/>
      <c r="J11" s="28"/>
      <c r="K11" s="1">
        <v>38964</v>
      </c>
      <c r="L11" s="2">
        <v>8</v>
      </c>
      <c r="M11" s="11">
        <f t="shared" si="0"/>
        <v>6.436</v>
      </c>
      <c r="N11" s="11">
        <f t="shared" si="1"/>
        <v>9.654</v>
      </c>
      <c r="O11" s="11">
        <f t="shared" si="2"/>
        <v>6.436</v>
      </c>
      <c r="P11" s="11">
        <f t="shared" si="3"/>
        <v>22.526</v>
      </c>
      <c r="Q11" s="12">
        <f t="shared" si="4"/>
        <v>45.052</v>
      </c>
    </row>
    <row r="12" spans="1:17" ht="12.75">
      <c r="A12" s="1">
        <v>38971</v>
      </c>
      <c r="B12" s="2">
        <v>9</v>
      </c>
      <c r="C12" s="5">
        <v>4</v>
      </c>
      <c r="D12" s="5">
        <v>7</v>
      </c>
      <c r="E12" s="5">
        <v>4</v>
      </c>
      <c r="F12" s="5">
        <v>16</v>
      </c>
      <c r="G12" s="4">
        <f t="shared" si="5"/>
        <v>31</v>
      </c>
      <c r="H12" s="28"/>
      <c r="I12" s="28"/>
      <c r="J12" s="28"/>
      <c r="K12" s="1">
        <v>38971</v>
      </c>
      <c r="L12" s="2">
        <v>9</v>
      </c>
      <c r="M12" s="11">
        <f t="shared" si="0"/>
        <v>6.436</v>
      </c>
      <c r="N12" s="11">
        <f t="shared" si="1"/>
        <v>11.263</v>
      </c>
      <c r="O12" s="11">
        <f t="shared" si="2"/>
        <v>6.436</v>
      </c>
      <c r="P12" s="11">
        <f t="shared" si="3"/>
        <v>25.744</v>
      </c>
      <c r="Q12" s="12">
        <f t="shared" si="4"/>
        <v>49.879</v>
      </c>
    </row>
    <row r="13" spans="1:17" ht="12.75">
      <c r="A13" s="1">
        <v>38978</v>
      </c>
      <c r="B13" s="2">
        <v>10</v>
      </c>
      <c r="C13" s="5">
        <v>5</v>
      </c>
      <c r="D13" s="5">
        <v>8</v>
      </c>
      <c r="E13" s="5">
        <v>5</v>
      </c>
      <c r="F13" s="5">
        <v>16</v>
      </c>
      <c r="G13" s="4">
        <f t="shared" si="5"/>
        <v>34</v>
      </c>
      <c r="H13" s="28"/>
      <c r="I13" s="28"/>
      <c r="J13" s="28"/>
      <c r="K13" s="1">
        <v>38978</v>
      </c>
      <c r="L13" s="2">
        <v>10</v>
      </c>
      <c r="M13" s="11">
        <f t="shared" si="0"/>
        <v>8.045</v>
      </c>
      <c r="N13" s="11">
        <f t="shared" si="1"/>
        <v>12.872</v>
      </c>
      <c r="O13" s="11">
        <f t="shared" si="2"/>
        <v>8.045</v>
      </c>
      <c r="P13" s="11">
        <f t="shared" si="3"/>
        <v>25.744</v>
      </c>
      <c r="Q13" s="12">
        <f t="shared" si="4"/>
        <v>54.706</v>
      </c>
    </row>
    <row r="14" spans="1:17" ht="12.75">
      <c r="A14" s="1">
        <v>38985</v>
      </c>
      <c r="B14" s="2">
        <v>11</v>
      </c>
      <c r="C14" s="5">
        <v>5</v>
      </c>
      <c r="D14" s="5">
        <v>8</v>
      </c>
      <c r="E14" s="5">
        <v>5</v>
      </c>
      <c r="F14" s="17">
        <v>16</v>
      </c>
      <c r="G14" s="4">
        <f t="shared" si="5"/>
        <v>34</v>
      </c>
      <c r="H14" s="28"/>
      <c r="I14" s="28"/>
      <c r="J14" s="28"/>
      <c r="K14" s="1">
        <v>38985</v>
      </c>
      <c r="L14" s="2">
        <v>11</v>
      </c>
      <c r="M14" s="11">
        <f t="shared" si="0"/>
        <v>8.045</v>
      </c>
      <c r="N14" s="11">
        <f t="shared" si="1"/>
        <v>12.872</v>
      </c>
      <c r="O14" s="11">
        <f t="shared" si="2"/>
        <v>8.045</v>
      </c>
      <c r="P14" s="18">
        <f t="shared" si="3"/>
        <v>25.744</v>
      </c>
      <c r="Q14" s="12">
        <f t="shared" si="4"/>
        <v>54.706</v>
      </c>
    </row>
    <row r="15" spans="1:17" ht="12.75">
      <c r="A15" s="1">
        <v>38992</v>
      </c>
      <c r="B15" s="2">
        <v>12</v>
      </c>
      <c r="C15" s="5">
        <v>5</v>
      </c>
      <c r="D15" s="5">
        <v>8</v>
      </c>
      <c r="E15" s="5">
        <v>5</v>
      </c>
      <c r="F15" s="5">
        <v>18</v>
      </c>
      <c r="G15" s="4">
        <f t="shared" si="5"/>
        <v>36</v>
      </c>
      <c r="H15" s="28"/>
      <c r="I15" s="28"/>
      <c r="J15" s="28"/>
      <c r="K15" s="1">
        <v>38992</v>
      </c>
      <c r="L15" s="2">
        <v>12</v>
      </c>
      <c r="M15" s="11">
        <f t="shared" si="0"/>
        <v>8.045</v>
      </c>
      <c r="N15" s="11">
        <f t="shared" si="1"/>
        <v>12.872</v>
      </c>
      <c r="O15" s="11">
        <f t="shared" si="2"/>
        <v>8.045</v>
      </c>
      <c r="P15" s="11">
        <f t="shared" si="3"/>
        <v>28.962</v>
      </c>
      <c r="Q15" s="12">
        <f t="shared" si="4"/>
        <v>57.924</v>
      </c>
    </row>
    <row r="16" spans="1:17" ht="12.75">
      <c r="A16" s="1">
        <v>38999</v>
      </c>
      <c r="B16" s="2">
        <v>13</v>
      </c>
      <c r="C16" s="5">
        <v>5</v>
      </c>
      <c r="D16" s="5">
        <v>8</v>
      </c>
      <c r="E16" s="5">
        <v>5</v>
      </c>
      <c r="F16" s="5">
        <v>18</v>
      </c>
      <c r="G16" s="4">
        <f t="shared" si="5"/>
        <v>36</v>
      </c>
      <c r="H16" s="28"/>
      <c r="I16" s="28"/>
      <c r="J16" s="28"/>
      <c r="K16" s="1">
        <v>38999</v>
      </c>
      <c r="L16" s="2">
        <v>13</v>
      </c>
      <c r="M16" s="11">
        <f t="shared" si="0"/>
        <v>8.045</v>
      </c>
      <c r="N16" s="11">
        <f t="shared" si="1"/>
        <v>12.872</v>
      </c>
      <c r="O16" s="11">
        <f t="shared" si="2"/>
        <v>8.045</v>
      </c>
      <c r="P16" s="11">
        <f t="shared" si="3"/>
        <v>28.962</v>
      </c>
      <c r="Q16" s="12">
        <f t="shared" si="4"/>
        <v>57.924</v>
      </c>
    </row>
    <row r="17" spans="1:17" ht="12.75">
      <c r="A17" s="1">
        <v>39006</v>
      </c>
      <c r="B17" s="2">
        <v>14</v>
      </c>
      <c r="C17" s="5">
        <v>5</v>
      </c>
      <c r="D17" s="5">
        <v>8</v>
      </c>
      <c r="E17" s="5">
        <v>5</v>
      </c>
      <c r="F17" s="5">
        <v>9</v>
      </c>
      <c r="G17" s="4">
        <f t="shared" si="5"/>
        <v>27</v>
      </c>
      <c r="H17" s="28"/>
      <c r="I17" s="28"/>
      <c r="J17" s="28"/>
      <c r="K17" s="1">
        <v>39006</v>
      </c>
      <c r="L17" s="2">
        <v>14</v>
      </c>
      <c r="M17" s="11">
        <f t="shared" si="0"/>
        <v>8.045</v>
      </c>
      <c r="N17" s="11">
        <f t="shared" si="1"/>
        <v>12.872</v>
      </c>
      <c r="O17" s="11">
        <f t="shared" si="2"/>
        <v>8.045</v>
      </c>
      <c r="P17" s="11">
        <f t="shared" si="3"/>
        <v>14.481</v>
      </c>
      <c r="Q17" s="12">
        <f t="shared" si="4"/>
        <v>43.443</v>
      </c>
    </row>
    <row r="18" spans="1:17" ht="12.75">
      <c r="A18" s="1">
        <v>39013</v>
      </c>
      <c r="B18" s="2">
        <v>15</v>
      </c>
      <c r="C18" s="5">
        <v>3</v>
      </c>
      <c r="D18" s="5">
        <v>5</v>
      </c>
      <c r="E18" s="5">
        <v>3</v>
      </c>
      <c r="F18" s="5">
        <v>8</v>
      </c>
      <c r="G18" s="4">
        <f t="shared" si="5"/>
        <v>19</v>
      </c>
      <c r="H18" s="28"/>
      <c r="I18" s="28"/>
      <c r="J18" s="28"/>
      <c r="K18" s="1">
        <v>39013</v>
      </c>
      <c r="L18" s="2">
        <v>15</v>
      </c>
      <c r="M18" s="11">
        <f t="shared" si="0"/>
        <v>4.827</v>
      </c>
      <c r="N18" s="11">
        <f t="shared" si="1"/>
        <v>8.045</v>
      </c>
      <c r="O18" s="11">
        <f t="shared" si="2"/>
        <v>4.827</v>
      </c>
      <c r="P18" s="11">
        <f t="shared" si="3"/>
        <v>12.872</v>
      </c>
      <c r="Q18" s="12">
        <f t="shared" si="4"/>
        <v>30.570999999999998</v>
      </c>
    </row>
    <row r="19" spans="1:17" ht="12.75">
      <c r="A19" s="1">
        <v>39020</v>
      </c>
      <c r="B19" s="6">
        <v>16</v>
      </c>
      <c r="C19" s="7">
        <v>3</v>
      </c>
      <c r="D19" s="7">
        <v>3</v>
      </c>
      <c r="E19" s="7">
        <v>3</v>
      </c>
      <c r="F19" s="16">
        <v>26.2</v>
      </c>
      <c r="G19" s="8">
        <f>SUM(C19:F19)</f>
        <v>35.2</v>
      </c>
      <c r="H19" s="28"/>
      <c r="I19" s="28"/>
      <c r="J19" s="28"/>
      <c r="K19" s="1">
        <v>39020</v>
      </c>
      <c r="L19" s="6">
        <v>16</v>
      </c>
      <c r="M19" s="13">
        <f t="shared" si="0"/>
        <v>4.827</v>
      </c>
      <c r="N19" s="13">
        <f t="shared" si="1"/>
        <v>4.827</v>
      </c>
      <c r="O19" s="13">
        <f t="shared" si="2"/>
        <v>4.827</v>
      </c>
      <c r="P19" s="19">
        <f t="shared" si="3"/>
        <v>42.1558</v>
      </c>
      <c r="Q19" s="14">
        <f t="shared" si="4"/>
        <v>56.6368</v>
      </c>
    </row>
    <row r="20" spans="1:10" ht="12.75">
      <c r="A20" s="1"/>
      <c r="H20" s="28"/>
      <c r="I20" s="28"/>
      <c r="J20" s="28"/>
    </row>
    <row r="21" spans="1:17" ht="12.75">
      <c r="A21" s="1"/>
      <c r="G21" t="s">
        <v>6</v>
      </c>
      <c r="H21" s="28"/>
      <c r="I21" s="28"/>
      <c r="J21" s="28"/>
      <c r="L21" s="25" t="s">
        <v>7</v>
      </c>
      <c r="M21" s="26"/>
      <c r="N21" s="26"/>
      <c r="O21" s="26"/>
      <c r="P21" s="26"/>
      <c r="Q21" s="27"/>
    </row>
    <row r="22" spans="1:17" ht="12.75">
      <c r="A22" s="1"/>
      <c r="G22">
        <v>10</v>
      </c>
      <c r="H22" s="28"/>
      <c r="I22" s="28"/>
      <c r="J22" s="28"/>
      <c r="L22" s="2" t="s">
        <v>0</v>
      </c>
      <c r="M22" s="3" t="s">
        <v>1</v>
      </c>
      <c r="N22" s="3" t="s">
        <v>2</v>
      </c>
      <c r="O22" s="3" t="s">
        <v>3</v>
      </c>
      <c r="P22" s="3" t="s">
        <v>4</v>
      </c>
      <c r="Q22" s="4" t="s">
        <v>5</v>
      </c>
    </row>
    <row r="23" spans="1:17" ht="12.75">
      <c r="A23" s="1"/>
      <c r="G23" t="s">
        <v>8</v>
      </c>
      <c r="H23" s="28"/>
      <c r="I23" s="28"/>
      <c r="J23" s="28"/>
      <c r="K23" s="1">
        <v>38915</v>
      </c>
      <c r="L23" s="2">
        <v>1</v>
      </c>
      <c r="M23" s="5">
        <f aca="true" t="shared" si="6" ref="M23:Q37">M4/$G$22*60</f>
        <v>28.962</v>
      </c>
      <c r="N23" s="5">
        <f t="shared" si="6"/>
        <v>38.616</v>
      </c>
      <c r="O23" s="5">
        <f t="shared" si="6"/>
        <v>28.962</v>
      </c>
      <c r="P23" s="5">
        <f t="shared" si="6"/>
        <v>48.269999999999996</v>
      </c>
      <c r="Q23" s="9">
        <f t="shared" si="6"/>
        <v>144.81</v>
      </c>
    </row>
    <row r="24" spans="1:17" ht="12.75">
      <c r="A24" s="1"/>
      <c r="G24">
        <v>1.609</v>
      </c>
      <c r="H24" s="28"/>
      <c r="I24" s="28"/>
      <c r="J24" s="28"/>
      <c r="K24" s="1">
        <v>38922</v>
      </c>
      <c r="L24" s="2">
        <v>2</v>
      </c>
      <c r="M24" s="5">
        <f t="shared" si="6"/>
        <v>28.962</v>
      </c>
      <c r="N24" s="5">
        <f t="shared" si="6"/>
        <v>38.616</v>
      </c>
      <c r="O24" s="5">
        <f t="shared" si="6"/>
        <v>28.962</v>
      </c>
      <c r="P24" s="5">
        <f t="shared" si="6"/>
        <v>57.924</v>
      </c>
      <c r="Q24" s="9">
        <f t="shared" si="6"/>
        <v>154.464</v>
      </c>
    </row>
    <row r="25" spans="1:17" ht="12.75">
      <c r="A25" s="1"/>
      <c r="H25" s="28"/>
      <c r="I25" s="28"/>
      <c r="J25" s="28"/>
      <c r="K25" s="1">
        <v>38929</v>
      </c>
      <c r="L25" s="2">
        <v>3</v>
      </c>
      <c r="M25" s="5">
        <f t="shared" si="6"/>
        <v>28.962</v>
      </c>
      <c r="N25" s="5">
        <f t="shared" si="6"/>
        <v>38.616</v>
      </c>
      <c r="O25" s="5">
        <f t="shared" si="6"/>
        <v>28.962</v>
      </c>
      <c r="P25" s="5">
        <f t="shared" si="6"/>
        <v>67.578</v>
      </c>
      <c r="Q25" s="9">
        <f t="shared" si="6"/>
        <v>164.118</v>
      </c>
    </row>
    <row r="26" spans="1:17" ht="12.75">
      <c r="A26" s="1"/>
      <c r="H26" s="28"/>
      <c r="I26" s="28"/>
      <c r="J26" s="28"/>
      <c r="K26" s="1">
        <v>38936</v>
      </c>
      <c r="L26" s="2">
        <v>4</v>
      </c>
      <c r="M26" s="5">
        <f t="shared" si="6"/>
        <v>28.962</v>
      </c>
      <c r="N26" s="5">
        <f t="shared" si="6"/>
        <v>48.269999999999996</v>
      </c>
      <c r="O26" s="5">
        <f t="shared" si="6"/>
        <v>28.962</v>
      </c>
      <c r="P26" s="5">
        <f t="shared" si="6"/>
        <v>77.232</v>
      </c>
      <c r="Q26" s="9">
        <f t="shared" si="6"/>
        <v>183.426</v>
      </c>
    </row>
    <row r="27" spans="1:17" ht="12.75">
      <c r="A27" s="1"/>
      <c r="H27" s="28"/>
      <c r="I27" s="28"/>
      <c r="J27" s="28"/>
      <c r="K27" s="1">
        <v>38943</v>
      </c>
      <c r="L27" s="2">
        <v>5</v>
      </c>
      <c r="M27" s="5">
        <f t="shared" si="6"/>
        <v>28.962</v>
      </c>
      <c r="N27" s="5">
        <f t="shared" si="6"/>
        <v>48.269999999999996</v>
      </c>
      <c r="O27" s="5">
        <f t="shared" si="6"/>
        <v>28.962</v>
      </c>
      <c r="P27" s="5">
        <f t="shared" si="6"/>
        <v>96.53999999999999</v>
      </c>
      <c r="Q27" s="9">
        <f t="shared" si="6"/>
        <v>202.734</v>
      </c>
    </row>
    <row r="28" spans="1:17" ht="12.75">
      <c r="A28" s="1"/>
      <c r="H28" s="28"/>
      <c r="I28" s="28"/>
      <c r="J28" s="28"/>
      <c r="K28" s="1">
        <v>38950</v>
      </c>
      <c r="L28" s="2">
        <v>6</v>
      </c>
      <c r="M28" s="5">
        <f t="shared" si="6"/>
        <v>38.616</v>
      </c>
      <c r="N28" s="5">
        <f t="shared" si="6"/>
        <v>48.269999999999996</v>
      </c>
      <c r="O28" s="5">
        <f t="shared" si="6"/>
        <v>38.616</v>
      </c>
      <c r="P28" s="5">
        <f t="shared" si="6"/>
        <v>106.19399999999999</v>
      </c>
      <c r="Q28" s="9">
        <f t="shared" si="6"/>
        <v>231.696</v>
      </c>
    </row>
    <row r="29" spans="1:17" ht="12.75">
      <c r="A29" s="1"/>
      <c r="H29" s="28"/>
      <c r="I29" s="28"/>
      <c r="J29" s="28"/>
      <c r="K29" s="1">
        <v>38957</v>
      </c>
      <c r="L29" s="2">
        <v>7</v>
      </c>
      <c r="M29" s="5">
        <f t="shared" si="6"/>
        <v>38.616</v>
      </c>
      <c r="N29" s="5">
        <f t="shared" si="6"/>
        <v>57.924</v>
      </c>
      <c r="O29" s="5">
        <f t="shared" si="6"/>
        <v>38.616</v>
      </c>
      <c r="P29" s="5">
        <f t="shared" si="6"/>
        <v>115.848</v>
      </c>
      <c r="Q29" s="9">
        <f t="shared" si="6"/>
        <v>251.00400000000005</v>
      </c>
    </row>
    <row r="30" spans="1:17" ht="12.75">
      <c r="A30" s="1"/>
      <c r="H30" s="28"/>
      <c r="I30" s="28"/>
      <c r="J30" s="28"/>
      <c r="K30" s="1">
        <v>38964</v>
      </c>
      <c r="L30" s="2">
        <v>8</v>
      </c>
      <c r="M30" s="5">
        <f t="shared" si="6"/>
        <v>38.616</v>
      </c>
      <c r="N30" s="5">
        <f t="shared" si="6"/>
        <v>57.924</v>
      </c>
      <c r="O30" s="5">
        <f t="shared" si="6"/>
        <v>38.616</v>
      </c>
      <c r="P30" s="5">
        <f t="shared" si="6"/>
        <v>135.156</v>
      </c>
      <c r="Q30" s="9">
        <f t="shared" si="6"/>
        <v>270.312</v>
      </c>
    </row>
    <row r="31" spans="1:17" ht="12.75">
      <c r="A31" s="1"/>
      <c r="H31" s="28"/>
      <c r="I31" s="28"/>
      <c r="J31" s="28"/>
      <c r="K31" s="1">
        <v>38971</v>
      </c>
      <c r="L31" s="2">
        <v>9</v>
      </c>
      <c r="M31" s="5">
        <f t="shared" si="6"/>
        <v>38.616</v>
      </c>
      <c r="N31" s="5">
        <f t="shared" si="6"/>
        <v>67.578</v>
      </c>
      <c r="O31" s="5">
        <f t="shared" si="6"/>
        <v>38.616</v>
      </c>
      <c r="P31" s="5">
        <f t="shared" si="6"/>
        <v>154.464</v>
      </c>
      <c r="Q31" s="9">
        <f t="shared" si="6"/>
        <v>299.274</v>
      </c>
    </row>
    <row r="32" spans="1:17" ht="12.75">
      <c r="A32" s="1"/>
      <c r="H32" s="28"/>
      <c r="I32" s="28"/>
      <c r="J32" s="28"/>
      <c r="K32" s="1">
        <v>38978</v>
      </c>
      <c r="L32" s="2">
        <v>10</v>
      </c>
      <c r="M32" s="5">
        <f t="shared" si="6"/>
        <v>48.269999999999996</v>
      </c>
      <c r="N32" s="5">
        <f t="shared" si="6"/>
        <v>77.232</v>
      </c>
      <c r="O32" s="5">
        <f t="shared" si="6"/>
        <v>48.269999999999996</v>
      </c>
      <c r="P32" s="5">
        <f t="shared" si="6"/>
        <v>154.464</v>
      </c>
      <c r="Q32" s="9">
        <f t="shared" si="6"/>
        <v>328.236</v>
      </c>
    </row>
    <row r="33" spans="1:17" ht="12.75">
      <c r="A33" s="1"/>
      <c r="H33" s="28"/>
      <c r="I33" s="28"/>
      <c r="J33" s="28"/>
      <c r="K33" s="1">
        <v>38985</v>
      </c>
      <c r="L33" s="2">
        <v>11</v>
      </c>
      <c r="M33" s="5">
        <f t="shared" si="6"/>
        <v>48.269999999999996</v>
      </c>
      <c r="N33" s="5">
        <f t="shared" si="6"/>
        <v>77.232</v>
      </c>
      <c r="O33" s="5">
        <f t="shared" si="6"/>
        <v>48.269999999999996</v>
      </c>
      <c r="P33" s="17">
        <f t="shared" si="6"/>
        <v>154.464</v>
      </c>
      <c r="Q33" s="9">
        <f t="shared" si="6"/>
        <v>328.236</v>
      </c>
    </row>
    <row r="34" spans="1:17" ht="12.75">
      <c r="A34" s="1"/>
      <c r="H34" s="28"/>
      <c r="I34" s="28"/>
      <c r="J34" s="28"/>
      <c r="K34" s="1">
        <v>38992</v>
      </c>
      <c r="L34" s="2">
        <v>12</v>
      </c>
      <c r="M34" s="5">
        <f t="shared" si="6"/>
        <v>48.269999999999996</v>
      </c>
      <c r="N34" s="5">
        <f t="shared" si="6"/>
        <v>77.232</v>
      </c>
      <c r="O34" s="5">
        <f t="shared" si="6"/>
        <v>48.269999999999996</v>
      </c>
      <c r="P34" s="5">
        <f t="shared" si="6"/>
        <v>173.772</v>
      </c>
      <c r="Q34" s="9">
        <f t="shared" si="6"/>
        <v>347.544</v>
      </c>
    </row>
    <row r="35" spans="8:17" ht="12.75">
      <c r="H35" s="28"/>
      <c r="I35" s="28"/>
      <c r="J35" s="28"/>
      <c r="K35" s="1">
        <v>38999</v>
      </c>
      <c r="L35" s="2">
        <v>13</v>
      </c>
      <c r="M35" s="5">
        <f t="shared" si="6"/>
        <v>48.269999999999996</v>
      </c>
      <c r="N35" s="5">
        <f t="shared" si="6"/>
        <v>77.232</v>
      </c>
      <c r="O35" s="5">
        <f t="shared" si="6"/>
        <v>48.269999999999996</v>
      </c>
      <c r="P35" s="5">
        <f t="shared" si="6"/>
        <v>173.772</v>
      </c>
      <c r="Q35" s="9">
        <f t="shared" si="6"/>
        <v>347.544</v>
      </c>
    </row>
    <row r="36" spans="8:17" ht="12.75">
      <c r="H36" s="28"/>
      <c r="I36" s="28"/>
      <c r="J36" s="28"/>
      <c r="K36" s="1">
        <v>39006</v>
      </c>
      <c r="L36" s="2">
        <v>14</v>
      </c>
      <c r="M36" s="5">
        <f t="shared" si="6"/>
        <v>48.269999999999996</v>
      </c>
      <c r="N36" s="5">
        <f t="shared" si="6"/>
        <v>77.232</v>
      </c>
      <c r="O36" s="5">
        <f t="shared" si="6"/>
        <v>48.269999999999996</v>
      </c>
      <c r="P36" s="5">
        <f t="shared" si="6"/>
        <v>86.886</v>
      </c>
      <c r="Q36" s="9">
        <f t="shared" si="6"/>
        <v>260.65799999999996</v>
      </c>
    </row>
    <row r="37" spans="8:17" ht="12.75">
      <c r="H37" s="28"/>
      <c r="I37" s="28"/>
      <c r="J37" s="28"/>
      <c r="K37" s="1">
        <v>39013</v>
      </c>
      <c r="L37" s="2">
        <v>15</v>
      </c>
      <c r="M37" s="5">
        <f t="shared" si="6"/>
        <v>28.962</v>
      </c>
      <c r="N37" s="5">
        <f t="shared" si="6"/>
        <v>48.269999999999996</v>
      </c>
      <c r="O37" s="5">
        <f t="shared" si="6"/>
        <v>28.962</v>
      </c>
      <c r="P37" s="5">
        <f t="shared" si="6"/>
        <v>77.232</v>
      </c>
      <c r="Q37" s="9">
        <f t="shared" si="6"/>
        <v>183.426</v>
      </c>
    </row>
    <row r="38" spans="8:17" ht="12.75">
      <c r="H38" s="28"/>
      <c r="I38" s="28"/>
      <c r="J38" s="28"/>
      <c r="K38" s="1">
        <v>39020</v>
      </c>
      <c r="L38" s="6">
        <v>16</v>
      </c>
      <c r="M38" s="7">
        <f>M19/$G$22*60</f>
        <v>28.962</v>
      </c>
      <c r="N38" s="7">
        <f>N19/$G$22*60</f>
        <v>28.962</v>
      </c>
      <c r="O38" s="7">
        <f>O19/$G$22*60</f>
        <v>28.962</v>
      </c>
      <c r="P38" s="16">
        <f>P19/$G$22*60</f>
        <v>252.9348</v>
      </c>
      <c r="Q38" s="10">
        <f>Q19/$G$22*60</f>
        <v>339.8208</v>
      </c>
    </row>
  </sheetData>
  <mergeCells count="4">
    <mergeCell ref="B2:G2"/>
    <mergeCell ref="L2:Q2"/>
    <mergeCell ref="L21:Q21"/>
    <mergeCell ref="H2:J3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2" sqref="C2"/>
    </sheetView>
  </sheetViews>
  <sheetFormatPr defaultColWidth="9.140625" defaultRowHeight="12.75"/>
  <sheetData>
    <row r="1" spans="2:12" ht="12.75">
      <c r="B1" s="20" t="s">
        <v>13</v>
      </c>
      <c r="C1" s="21">
        <v>0.1875</v>
      </c>
      <c r="D1" s="21">
        <v>0.16666666666666666</v>
      </c>
      <c r="E1" s="21">
        <v>0.15625</v>
      </c>
      <c r="F1" s="21">
        <v>0.14583333333333334</v>
      </c>
      <c r="G1" s="21">
        <v>0.13541666666666666</v>
      </c>
      <c r="H1" s="21">
        <v>0.13194444444444445</v>
      </c>
      <c r="I1" s="21">
        <v>0.125</v>
      </c>
      <c r="J1" s="21">
        <v>0.11458333333333333</v>
      </c>
      <c r="K1" s="21">
        <v>0.10416666666666667</v>
      </c>
      <c r="L1" s="21">
        <v>0.09375</v>
      </c>
    </row>
    <row r="2" spans="2:12" ht="12.75">
      <c r="B2" s="20" t="s">
        <v>6</v>
      </c>
      <c r="C2" s="22">
        <f>42.195/(C1*24)</f>
        <v>9.376666666666667</v>
      </c>
      <c r="D2" s="22">
        <f aca="true" t="shared" si="0" ref="D2:I2">42.195/(D1*24)</f>
        <v>10.54875</v>
      </c>
      <c r="E2" s="22">
        <f t="shared" si="0"/>
        <v>11.252</v>
      </c>
      <c r="F2" s="22">
        <f t="shared" si="0"/>
        <v>12.055714285714286</v>
      </c>
      <c r="G2" s="22">
        <f t="shared" si="0"/>
        <v>12.983076923076924</v>
      </c>
      <c r="H2" s="22">
        <f t="shared" si="0"/>
        <v>13.324736842105262</v>
      </c>
      <c r="I2" s="22">
        <f t="shared" si="0"/>
        <v>14.065</v>
      </c>
      <c r="J2" s="22">
        <f>42.195/(J1*24)</f>
        <v>15.343636363636364</v>
      </c>
      <c r="K2" s="22">
        <f>42.195/(K1*24)</f>
        <v>16.878</v>
      </c>
      <c r="L2" s="22">
        <f>42.195/(L1*24)</f>
        <v>18.753333333333334</v>
      </c>
    </row>
    <row r="3" ht="12.75">
      <c r="A3" s="20" t="s">
        <v>12</v>
      </c>
    </row>
    <row r="4" spans="1:12" ht="12.75">
      <c r="A4" s="20">
        <v>0</v>
      </c>
      <c r="C4" s="23">
        <f aca="true" t="shared" si="1" ref="C4:L14">C$1*$A4/42.195</f>
        <v>0</v>
      </c>
      <c r="D4" s="23">
        <f t="shared" si="1"/>
        <v>0</v>
      </c>
      <c r="E4" s="23">
        <f t="shared" si="1"/>
        <v>0</v>
      </c>
      <c r="F4" s="23">
        <f t="shared" si="1"/>
        <v>0</v>
      </c>
      <c r="G4" s="23">
        <f t="shared" si="1"/>
        <v>0</v>
      </c>
      <c r="H4" s="23">
        <f t="shared" si="1"/>
        <v>0</v>
      </c>
      <c r="I4" s="23">
        <f t="shared" si="1"/>
        <v>0</v>
      </c>
      <c r="J4" s="23">
        <f t="shared" si="1"/>
        <v>0</v>
      </c>
      <c r="K4" s="23">
        <f t="shared" si="1"/>
        <v>0</v>
      </c>
      <c r="L4" s="23">
        <f t="shared" si="1"/>
        <v>0</v>
      </c>
    </row>
    <row r="5" spans="1:12" ht="12.75">
      <c r="A5" s="20">
        <v>5</v>
      </c>
      <c r="C5" s="23">
        <f t="shared" si="1"/>
        <v>0.022218272307145397</v>
      </c>
      <c r="D5" s="23">
        <f t="shared" si="1"/>
        <v>0.01974957538412924</v>
      </c>
      <c r="E5" s="23">
        <f t="shared" si="1"/>
        <v>0.018515226922621163</v>
      </c>
      <c r="F5" s="23">
        <f t="shared" si="1"/>
        <v>0.017280878461113088</v>
      </c>
      <c r="G5" s="23">
        <f t="shared" si="1"/>
        <v>0.016046529999605007</v>
      </c>
      <c r="H5" s="23">
        <f t="shared" si="1"/>
        <v>0.01563508051243565</v>
      </c>
      <c r="I5" s="23">
        <f t="shared" si="1"/>
        <v>0.01481218153809693</v>
      </c>
      <c r="J5" s="23">
        <f t="shared" si="1"/>
        <v>0.013577833076588853</v>
      </c>
      <c r="K5" s="23">
        <f t="shared" si="1"/>
        <v>0.012343484615080776</v>
      </c>
      <c r="L5" s="23">
        <f t="shared" si="1"/>
        <v>0.011109136153572698</v>
      </c>
    </row>
    <row r="6" spans="1:12" ht="12.75">
      <c r="A6" s="20">
        <v>10</v>
      </c>
      <c r="C6" s="23">
        <f t="shared" si="1"/>
        <v>0.04443654461429079</v>
      </c>
      <c r="D6" s="23">
        <f t="shared" si="1"/>
        <v>0.03949915076825848</v>
      </c>
      <c r="E6" s="23">
        <f t="shared" si="1"/>
        <v>0.037030453845242325</v>
      </c>
      <c r="F6" s="23">
        <f t="shared" si="1"/>
        <v>0.034561756922226176</v>
      </c>
      <c r="G6" s="23">
        <f t="shared" si="1"/>
        <v>0.032093059999210014</v>
      </c>
      <c r="H6" s="23">
        <f t="shared" si="1"/>
        <v>0.0312701610248713</v>
      </c>
      <c r="I6" s="23">
        <f t="shared" si="1"/>
        <v>0.02962436307619386</v>
      </c>
      <c r="J6" s="23">
        <f t="shared" si="1"/>
        <v>0.027155666153177705</v>
      </c>
      <c r="K6" s="23">
        <f t="shared" si="1"/>
        <v>0.024686969230161553</v>
      </c>
      <c r="L6" s="23">
        <f t="shared" si="1"/>
        <v>0.022218272307145397</v>
      </c>
    </row>
    <row r="7" spans="1:12" ht="12.75">
      <c r="A7" s="20">
        <v>15</v>
      </c>
      <c r="C7" s="23">
        <f t="shared" si="1"/>
        <v>0.06665481692143618</v>
      </c>
      <c r="D7" s="23">
        <f t="shared" si="1"/>
        <v>0.05924872615238772</v>
      </c>
      <c r="E7" s="23">
        <f t="shared" si="1"/>
        <v>0.05554568076786349</v>
      </c>
      <c r="F7" s="23">
        <f t="shared" si="1"/>
        <v>0.05184263538333926</v>
      </c>
      <c r="G7" s="23">
        <f t="shared" si="1"/>
        <v>0.04813958999881503</v>
      </c>
      <c r="H7" s="23">
        <f t="shared" si="1"/>
        <v>0.04690524153730695</v>
      </c>
      <c r="I7" s="23">
        <f t="shared" si="1"/>
        <v>0.04443654461429079</v>
      </c>
      <c r="J7" s="23">
        <f t="shared" si="1"/>
        <v>0.04073349922976656</v>
      </c>
      <c r="K7" s="23">
        <f t="shared" si="1"/>
        <v>0.037030453845242325</v>
      </c>
      <c r="L7" s="23">
        <f t="shared" si="1"/>
        <v>0.03332740846071809</v>
      </c>
    </row>
    <row r="8" spans="1:12" ht="12.75">
      <c r="A8" s="20">
        <v>20</v>
      </c>
      <c r="C8" s="23">
        <f t="shared" si="1"/>
        <v>0.08887308922858159</v>
      </c>
      <c r="D8" s="23">
        <f t="shared" si="1"/>
        <v>0.07899830153651696</v>
      </c>
      <c r="E8" s="23">
        <f t="shared" si="1"/>
        <v>0.07406090769048465</v>
      </c>
      <c r="F8" s="23">
        <f t="shared" si="1"/>
        <v>0.06912351384445235</v>
      </c>
      <c r="G8" s="23">
        <f t="shared" si="1"/>
        <v>0.06418611999842003</v>
      </c>
      <c r="H8" s="23">
        <f t="shared" si="1"/>
        <v>0.0625403220497426</v>
      </c>
      <c r="I8" s="23">
        <f t="shared" si="1"/>
        <v>0.05924872615238772</v>
      </c>
      <c r="J8" s="23">
        <f t="shared" si="1"/>
        <v>0.05431133230635541</v>
      </c>
      <c r="K8" s="23">
        <f t="shared" si="1"/>
        <v>0.049373938460323105</v>
      </c>
      <c r="L8" s="23">
        <f t="shared" si="1"/>
        <v>0.04443654461429079</v>
      </c>
    </row>
    <row r="9" spans="1:12" ht="12.75">
      <c r="A9" s="20">
        <v>21.097</v>
      </c>
      <c r="C9" s="23">
        <f t="shared" si="1"/>
        <v>0.09374777817276929</v>
      </c>
      <c r="D9" s="23">
        <f t="shared" si="1"/>
        <v>0.08333135837579493</v>
      </c>
      <c r="E9" s="23">
        <f t="shared" si="1"/>
        <v>0.07812314847730775</v>
      </c>
      <c r="F9" s="23">
        <f t="shared" si="1"/>
        <v>0.07291493857882056</v>
      </c>
      <c r="G9" s="23">
        <f t="shared" si="1"/>
        <v>0.06770672868033337</v>
      </c>
      <c r="H9" s="23">
        <f t="shared" si="1"/>
        <v>0.06597065871417099</v>
      </c>
      <c r="I9" s="23">
        <f t="shared" si="1"/>
        <v>0.062498518781846195</v>
      </c>
      <c r="J9" s="23">
        <f t="shared" si="1"/>
        <v>0.05729030888335901</v>
      </c>
      <c r="K9" s="23">
        <f t="shared" si="1"/>
        <v>0.05208209898487183</v>
      </c>
      <c r="L9" s="23">
        <f t="shared" si="1"/>
        <v>0.046873889086384644</v>
      </c>
    </row>
    <row r="10" spans="1:12" ht="12.75">
      <c r="A10" s="20">
        <v>25</v>
      </c>
      <c r="C10" s="23">
        <f t="shared" si="1"/>
        <v>0.11109136153572698</v>
      </c>
      <c r="D10" s="23">
        <f t="shared" si="1"/>
        <v>0.0987478769206462</v>
      </c>
      <c r="E10" s="23">
        <f t="shared" si="1"/>
        <v>0.09257613461310582</v>
      </c>
      <c r="F10" s="23">
        <f t="shared" si="1"/>
        <v>0.08640439230556543</v>
      </c>
      <c r="G10" s="23">
        <f t="shared" si="1"/>
        <v>0.08023264999802504</v>
      </c>
      <c r="H10" s="23">
        <f t="shared" si="1"/>
        <v>0.07817540256217825</v>
      </c>
      <c r="I10" s="23">
        <f t="shared" si="1"/>
        <v>0.07406090769048465</v>
      </c>
      <c r="J10" s="23">
        <f t="shared" si="1"/>
        <v>0.06788916538294426</v>
      </c>
      <c r="K10" s="23">
        <f t="shared" si="1"/>
        <v>0.061717423075403885</v>
      </c>
      <c r="L10" s="23">
        <f t="shared" si="1"/>
        <v>0.05554568076786349</v>
      </c>
    </row>
    <row r="11" spans="1:12" ht="12.75">
      <c r="A11" s="20">
        <v>30</v>
      </c>
      <c r="C11" s="23">
        <f t="shared" si="1"/>
        <v>0.13330963384287237</v>
      </c>
      <c r="D11" s="23">
        <f t="shared" si="1"/>
        <v>0.11849745230477544</v>
      </c>
      <c r="E11" s="23">
        <f t="shared" si="1"/>
        <v>0.11109136153572698</v>
      </c>
      <c r="F11" s="23">
        <f t="shared" si="1"/>
        <v>0.10368527076667852</v>
      </c>
      <c r="G11" s="23">
        <f t="shared" si="1"/>
        <v>0.09627917999763005</v>
      </c>
      <c r="H11" s="23">
        <f t="shared" si="1"/>
        <v>0.0938104830746139</v>
      </c>
      <c r="I11" s="23">
        <f t="shared" si="1"/>
        <v>0.08887308922858159</v>
      </c>
      <c r="J11" s="23">
        <f t="shared" si="1"/>
        <v>0.08146699845953312</v>
      </c>
      <c r="K11" s="23">
        <f t="shared" si="1"/>
        <v>0.07406090769048465</v>
      </c>
      <c r="L11" s="23">
        <f t="shared" si="1"/>
        <v>0.06665481692143618</v>
      </c>
    </row>
    <row r="12" spans="1:12" ht="12.75">
      <c r="A12" s="20">
        <v>35</v>
      </c>
      <c r="C12" s="23">
        <f t="shared" si="1"/>
        <v>0.15552790615001777</v>
      </c>
      <c r="D12" s="23">
        <f t="shared" si="1"/>
        <v>0.13824702768890468</v>
      </c>
      <c r="E12" s="23">
        <f t="shared" si="1"/>
        <v>0.12960658845834813</v>
      </c>
      <c r="F12" s="23">
        <f t="shared" si="1"/>
        <v>0.12096614922779161</v>
      </c>
      <c r="G12" s="23">
        <f t="shared" si="1"/>
        <v>0.11232570999723505</v>
      </c>
      <c r="H12" s="23">
        <f t="shared" si="1"/>
        <v>0.10944556358704954</v>
      </c>
      <c r="I12" s="23">
        <f t="shared" si="1"/>
        <v>0.10368527076667852</v>
      </c>
      <c r="J12" s="23">
        <f t="shared" si="1"/>
        <v>0.09504483153612196</v>
      </c>
      <c r="K12" s="23">
        <f t="shared" si="1"/>
        <v>0.08640439230556543</v>
      </c>
      <c r="L12" s="23">
        <f t="shared" si="1"/>
        <v>0.07776395307500888</v>
      </c>
    </row>
    <row r="13" spans="1:12" ht="12.75">
      <c r="A13" s="20">
        <v>40</v>
      </c>
      <c r="C13" s="23">
        <f t="shared" si="1"/>
        <v>0.17774617845716317</v>
      </c>
      <c r="D13" s="23">
        <f t="shared" si="1"/>
        <v>0.15799660307303393</v>
      </c>
      <c r="E13" s="23">
        <f t="shared" si="1"/>
        <v>0.1481218153809693</v>
      </c>
      <c r="F13" s="23">
        <f t="shared" si="1"/>
        <v>0.1382470276889047</v>
      </c>
      <c r="G13" s="23">
        <f t="shared" si="1"/>
        <v>0.12837223999684005</v>
      </c>
      <c r="H13" s="23">
        <f t="shared" si="1"/>
        <v>0.1250806440994852</v>
      </c>
      <c r="I13" s="23">
        <f t="shared" si="1"/>
        <v>0.11849745230477544</v>
      </c>
      <c r="J13" s="23">
        <f t="shared" si="1"/>
        <v>0.10862266461271082</v>
      </c>
      <c r="K13" s="23">
        <f t="shared" si="1"/>
        <v>0.09874787692064621</v>
      </c>
      <c r="L13" s="23">
        <f t="shared" si="1"/>
        <v>0.08887308922858159</v>
      </c>
    </row>
    <row r="14" spans="1:12" ht="12.75">
      <c r="A14" s="20">
        <v>42.195</v>
      </c>
      <c r="C14" s="23">
        <f t="shared" si="1"/>
        <v>0.1875</v>
      </c>
      <c r="D14" s="23">
        <f t="shared" si="1"/>
        <v>0.16666666666666666</v>
      </c>
      <c r="E14" s="23">
        <f t="shared" si="1"/>
        <v>0.15625</v>
      </c>
      <c r="F14" s="23">
        <f t="shared" si="1"/>
        <v>0.14583333333333334</v>
      </c>
      <c r="G14" s="23">
        <f t="shared" si="1"/>
        <v>0.13541666666666666</v>
      </c>
      <c r="H14" s="23">
        <f t="shared" si="1"/>
        <v>0.13194444444444445</v>
      </c>
      <c r="I14" s="23">
        <f t="shared" si="1"/>
        <v>0.125</v>
      </c>
      <c r="J14" s="23">
        <f t="shared" si="1"/>
        <v>0.11458333333333333</v>
      </c>
      <c r="K14" s="23">
        <f t="shared" si="1"/>
        <v>0.10416666666666667</v>
      </c>
      <c r="L14" s="23">
        <f t="shared" si="1"/>
        <v>0.09375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9"/>
  <sheetViews>
    <sheetView tabSelected="1" workbookViewId="0" topLeftCell="A1">
      <selection activeCell="B20" sqref="B20"/>
    </sheetView>
  </sheetViews>
  <sheetFormatPr defaultColWidth="9.140625" defaultRowHeight="12.75"/>
  <sheetData>
    <row r="1" ht="12.75">
      <c r="B1" t="s">
        <v>14</v>
      </c>
    </row>
    <row r="2" ht="12.75">
      <c r="B2" t="s">
        <v>19</v>
      </c>
    </row>
    <row r="4" spans="2:13" ht="12.75">
      <c r="B4" s="20"/>
      <c r="C4" s="20" t="s">
        <v>16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3" ht="12.75">
      <c r="B5" s="20" t="s">
        <v>15</v>
      </c>
      <c r="C5" s="20" t="s">
        <v>20</v>
      </c>
      <c r="D5" s="22">
        <v>9</v>
      </c>
      <c r="E5" s="22">
        <v>10</v>
      </c>
      <c r="F5" s="22">
        <v>11</v>
      </c>
      <c r="G5" s="22">
        <v>12</v>
      </c>
      <c r="H5" s="22">
        <v>12.1</v>
      </c>
      <c r="I5" s="22">
        <v>12.5</v>
      </c>
      <c r="J5" s="22">
        <v>13</v>
      </c>
      <c r="K5" s="22">
        <v>13.5</v>
      </c>
      <c r="L5" s="22">
        <v>14</v>
      </c>
      <c r="M5" s="22">
        <v>14.5</v>
      </c>
    </row>
    <row r="6" spans="2:13" ht="12.75">
      <c r="B6" s="20" t="s">
        <v>12</v>
      </c>
      <c r="C6" t="s">
        <v>17</v>
      </c>
      <c r="D6" s="29">
        <f>(60/D5)/24</f>
        <v>0.2777777777777778</v>
      </c>
      <c r="E6" s="29">
        <f>(60/E5)/24</f>
        <v>0.25</v>
      </c>
      <c r="F6" s="29">
        <f>(60/F5)/24</f>
        <v>0.22727272727272727</v>
      </c>
      <c r="G6" s="29">
        <f>(60/G5)/24</f>
        <v>0.20833333333333334</v>
      </c>
      <c r="H6" s="29">
        <f aca="true" t="shared" si="0" ref="H6:M6">(60/H5)/24</f>
        <v>0.2066115702479339</v>
      </c>
      <c r="I6" s="29">
        <f t="shared" si="0"/>
        <v>0.19999999999999998</v>
      </c>
      <c r="J6" s="29">
        <f t="shared" si="0"/>
        <v>0.1923076923076923</v>
      </c>
      <c r="K6" s="29">
        <f t="shared" si="0"/>
        <v>0.1851851851851852</v>
      </c>
      <c r="L6" s="29">
        <f t="shared" si="0"/>
        <v>0.17857142857142858</v>
      </c>
      <c r="M6" s="29">
        <f t="shared" si="0"/>
        <v>0.1724137931034483</v>
      </c>
    </row>
    <row r="7" spans="3:13" ht="12.75">
      <c r="C7" t="s">
        <v>18</v>
      </c>
      <c r="D7" s="29">
        <f>(42.195/D5)/24</f>
        <v>0.19534722222222223</v>
      </c>
      <c r="E7" s="29">
        <f>(42.195/E5)/24</f>
        <v>0.1758125</v>
      </c>
      <c r="F7" s="29">
        <f>(42.195/F5)/24</f>
        <v>0.15982954545454545</v>
      </c>
      <c r="G7" s="29">
        <f>(42.195/G5)/24</f>
        <v>0.14651041666666667</v>
      </c>
      <c r="H7" s="29">
        <f>(42.195/H5)/24</f>
        <v>0.1452995867768595</v>
      </c>
      <c r="I7" s="29">
        <f>(42.195/I5)/24</f>
        <v>0.14065</v>
      </c>
      <c r="J7" s="29">
        <f>(42.195/J5)/24</f>
        <v>0.13524038461538462</v>
      </c>
      <c r="K7" s="29">
        <f>(42.195/K5)/24</f>
        <v>0.13023148148148148</v>
      </c>
      <c r="L7" s="29">
        <f>(42.195/L5)/24</f>
        <v>0.12558035714285715</v>
      </c>
      <c r="M7" s="29">
        <f>(42.195/M5)/24</f>
        <v>0.12125000000000001</v>
      </c>
    </row>
    <row r="9" spans="2:13" ht="12.75">
      <c r="B9" s="20">
        <v>3.9</v>
      </c>
      <c r="D9" s="24">
        <f>$B9/D$5/24</f>
        <v>0.018055555555555557</v>
      </c>
      <c r="E9" s="24">
        <f>$B9/E$5/24</f>
        <v>0.01625</v>
      </c>
      <c r="F9" s="24">
        <f>$B9/F$5/24</f>
        <v>0.014772727272727272</v>
      </c>
      <c r="G9" s="24">
        <f>$B9/G$5/24</f>
        <v>0.013541666666666667</v>
      </c>
      <c r="H9" s="24">
        <f>$B9/H$5/24</f>
        <v>0.013429752066115701</v>
      </c>
      <c r="I9" s="24">
        <f>$B9/I$5/24</f>
        <v>0.013</v>
      </c>
      <c r="J9" s="24">
        <f>$B9/J$5/24</f>
        <v>0.012499999999999999</v>
      </c>
      <c r="K9" s="24">
        <f>$B9/K$5/24</f>
        <v>0.012037037037037035</v>
      </c>
      <c r="L9" s="24">
        <f>$B9/L$5/24</f>
        <v>0.011607142857142858</v>
      </c>
      <c r="M9" s="24">
        <f>$B9/M$5/24</f>
        <v>0.011206896551724138</v>
      </c>
    </row>
    <row r="10" spans="2:13" ht="12.75">
      <c r="B10" s="20">
        <v>8.6</v>
      </c>
      <c r="D10" s="24">
        <f>$B10/D$5/24</f>
        <v>0.03981481481481481</v>
      </c>
      <c r="E10" s="24">
        <f>$B10/E$5/24</f>
        <v>0.035833333333333335</v>
      </c>
      <c r="F10" s="24">
        <f>$B10/F$5/24</f>
        <v>0.03257575757575757</v>
      </c>
      <c r="G10" s="24">
        <f>$B10/G$5/24</f>
        <v>0.029861111111111113</v>
      </c>
      <c r="H10" s="24">
        <f>$B10/H$5/24</f>
        <v>0.02961432506887052</v>
      </c>
      <c r="I10" s="24">
        <f>$B10/I$5/24</f>
        <v>0.028666666666666663</v>
      </c>
      <c r="J10" s="24">
        <f>$B10/J$5/24</f>
        <v>0.027564102564102563</v>
      </c>
      <c r="K10" s="24">
        <f>$B10/K$5/24</f>
        <v>0.026543209876543208</v>
      </c>
      <c r="L10" s="24">
        <f>$B10/L$5/24</f>
        <v>0.02559523809523809</v>
      </c>
      <c r="M10" s="24">
        <f>$B10/M$5/24</f>
        <v>0.02471264367816092</v>
      </c>
    </row>
    <row r="11" spans="2:13" ht="12.75">
      <c r="B11" s="20">
        <v>10.4</v>
      </c>
      <c r="D11" s="24">
        <f>$B11/D$5/24</f>
        <v>0.048148148148148155</v>
      </c>
      <c r="E11" s="24">
        <f>$B11/E$5/24</f>
        <v>0.043333333333333335</v>
      </c>
      <c r="F11" s="24">
        <f>$B11/F$5/24</f>
        <v>0.03939393939393939</v>
      </c>
      <c r="G11" s="24">
        <f>$B11/G$5/24</f>
        <v>0.036111111111111115</v>
      </c>
      <c r="H11" s="24">
        <f>$B11/H$5/24</f>
        <v>0.03581267217630854</v>
      </c>
      <c r="I11" s="24">
        <f>$B11/I$5/24</f>
        <v>0.03466666666666667</v>
      </c>
      <c r="J11" s="24">
        <f>$B11/J$5/24</f>
        <v>0.03333333333333333</v>
      </c>
      <c r="K11" s="24">
        <f>$B11/K$5/24</f>
        <v>0.03209876543209877</v>
      </c>
      <c r="L11" s="24">
        <f>$B11/L$5/24</f>
        <v>0.030952380952380953</v>
      </c>
      <c r="M11" s="24">
        <f>$B11/M$5/24</f>
        <v>0.029885057471264367</v>
      </c>
    </row>
    <row r="12" spans="2:13" ht="12.75">
      <c r="B12" s="20">
        <v>14.2</v>
      </c>
      <c r="D12" s="24">
        <f>$B12/D$5/24</f>
        <v>0.06574074074074074</v>
      </c>
      <c r="E12" s="24">
        <f>$B12/E$5/24</f>
        <v>0.059166666666666666</v>
      </c>
      <c r="F12" s="24">
        <f>$B12/F$5/24</f>
        <v>0.05378787878787878</v>
      </c>
      <c r="G12" s="24">
        <f>$B12/G$5/24</f>
        <v>0.049305555555555554</v>
      </c>
      <c r="H12" s="24">
        <f>$B12/H$5/24</f>
        <v>0.04889807162534435</v>
      </c>
      <c r="I12" s="24">
        <f>$B12/I$5/24</f>
        <v>0.04733333333333333</v>
      </c>
      <c r="J12" s="24">
        <f>$B12/J$5/24</f>
        <v>0.04551282051282051</v>
      </c>
      <c r="K12" s="24">
        <f>$B12/K$5/24</f>
        <v>0.04382716049382716</v>
      </c>
      <c r="L12" s="24">
        <f>$B12/L$5/24</f>
        <v>0.04226190476190476</v>
      </c>
      <c r="M12" s="24">
        <f>$B12/M$5/24</f>
        <v>0.04080459770114942</v>
      </c>
    </row>
    <row r="13" spans="2:13" ht="12.75">
      <c r="B13" s="20">
        <v>20</v>
      </c>
      <c r="D13" s="24">
        <f>$B13/D$5/24</f>
        <v>0.0925925925925926</v>
      </c>
      <c r="E13" s="24">
        <f>$B13/E$5/24</f>
        <v>0.08333333333333333</v>
      </c>
      <c r="F13" s="24">
        <f>$B13/F$5/24</f>
        <v>0.07575757575757576</v>
      </c>
      <c r="G13" s="24">
        <f>$B13/G$5/24</f>
        <v>0.06944444444444445</v>
      </c>
      <c r="H13" s="24">
        <f>$B13/H$5/24</f>
        <v>0.06887052341597796</v>
      </c>
      <c r="I13" s="24">
        <f>$B13/I$5/24</f>
        <v>0.06666666666666667</v>
      </c>
      <c r="J13" s="24">
        <f>$B13/J$5/24</f>
        <v>0.06410256410256411</v>
      </c>
      <c r="K13" s="24">
        <f>$B13/K$5/24</f>
        <v>0.06172839506172839</v>
      </c>
      <c r="L13" s="24">
        <f>$B13/L$5/24</f>
        <v>0.05952380952380953</v>
      </c>
      <c r="M13" s="24">
        <f>$B13/M$5/24</f>
        <v>0.0574712643678161</v>
      </c>
    </row>
    <row r="14" spans="2:13" ht="12.75">
      <c r="B14" s="20">
        <v>21</v>
      </c>
      <c r="D14" s="24">
        <f>$B14/D$5/24</f>
        <v>0.09722222222222222</v>
      </c>
      <c r="E14" s="24">
        <f>$B14/E$5/24</f>
        <v>0.08750000000000001</v>
      </c>
      <c r="F14" s="24">
        <f>$B14/F$5/24</f>
        <v>0.07954545454545454</v>
      </c>
      <c r="G14" s="24">
        <f>$B14/G$5/24</f>
        <v>0.07291666666666667</v>
      </c>
      <c r="H14" s="24">
        <f>$B14/H$5/24</f>
        <v>0.07231404958677685</v>
      </c>
      <c r="I14" s="24">
        <f>$B14/I$5/24</f>
        <v>0.06999999999999999</v>
      </c>
      <c r="J14" s="24">
        <f>$B14/J$5/24</f>
        <v>0.0673076923076923</v>
      </c>
      <c r="K14" s="24">
        <f>$B14/K$5/24</f>
        <v>0.06481481481481481</v>
      </c>
      <c r="L14" s="24">
        <f>$B14/L$5/24</f>
        <v>0.0625</v>
      </c>
      <c r="M14" s="24">
        <f>$B14/M$5/24</f>
        <v>0.0603448275862069</v>
      </c>
    </row>
    <row r="15" spans="2:13" ht="12.75">
      <c r="B15" s="20"/>
      <c r="D15" s="24">
        <f>$B15/D$5/24</f>
        <v>0</v>
      </c>
      <c r="E15" s="24">
        <f>$B15/E$5/24</f>
        <v>0</v>
      </c>
      <c r="F15" s="24">
        <f>$B15/F$5/24</f>
        <v>0</v>
      </c>
      <c r="G15" s="24">
        <f>$B15/G$5/24</f>
        <v>0</v>
      </c>
      <c r="H15" s="24">
        <f>$B15/H$5/24</f>
        <v>0</v>
      </c>
      <c r="I15" s="24">
        <f>$B15/I$5/24</f>
        <v>0</v>
      </c>
      <c r="J15" s="24">
        <f>$B15/J$5/24</f>
        <v>0</v>
      </c>
      <c r="K15" s="24">
        <f>$B15/K$5/24</f>
        <v>0</v>
      </c>
      <c r="L15" s="24">
        <f>$B15/L$5/24</f>
        <v>0</v>
      </c>
      <c r="M15" s="24">
        <f>$B15/M$5/24</f>
        <v>0</v>
      </c>
    </row>
    <row r="16" spans="2:13" ht="12.75">
      <c r="B16" s="20"/>
      <c r="D16" s="24">
        <f>$B16/D$5/24</f>
        <v>0</v>
      </c>
      <c r="E16" s="24">
        <f>$B16/E$5/24</f>
        <v>0</v>
      </c>
      <c r="F16" s="24">
        <f>$B16/F$5/24</f>
        <v>0</v>
      </c>
      <c r="G16" s="24">
        <f>$B16/G$5/24</f>
        <v>0</v>
      </c>
      <c r="H16" s="24">
        <f>$B16/H$5/24</f>
        <v>0</v>
      </c>
      <c r="I16" s="24">
        <f>$B16/I$5/24</f>
        <v>0</v>
      </c>
      <c r="J16" s="24">
        <f>$B16/J$5/24</f>
        <v>0</v>
      </c>
      <c r="K16" s="24">
        <f>$B16/K$5/24</f>
        <v>0</v>
      </c>
      <c r="L16" s="24">
        <f>$B16/L$5/24</f>
        <v>0</v>
      </c>
      <c r="M16" s="24">
        <f>$B16/M$5/24</f>
        <v>0</v>
      </c>
    </row>
    <row r="17" spans="2:13" ht="12.75">
      <c r="B17" s="20"/>
      <c r="D17" s="24">
        <f>$B17/D$5/24</f>
        <v>0</v>
      </c>
      <c r="E17" s="24">
        <f>$B17/E$5/24</f>
        <v>0</v>
      </c>
      <c r="F17" s="24">
        <f>$B17/F$5/24</f>
        <v>0</v>
      </c>
      <c r="G17" s="24">
        <f>$B17/G$5/24</f>
        <v>0</v>
      </c>
      <c r="H17" s="24">
        <f>$B17/H$5/24</f>
        <v>0</v>
      </c>
      <c r="I17" s="24">
        <f>$B17/I$5/24</f>
        <v>0</v>
      </c>
      <c r="J17" s="24">
        <f>$B17/J$5/24</f>
        <v>0</v>
      </c>
      <c r="K17" s="24">
        <f>$B17/K$5/24</f>
        <v>0</v>
      </c>
      <c r="L17" s="24">
        <f>$B17/L$5/24</f>
        <v>0</v>
      </c>
      <c r="M17" s="24">
        <f>$B17/M$5/24</f>
        <v>0</v>
      </c>
    </row>
    <row r="18" spans="2:13" ht="12.75">
      <c r="B18" s="20"/>
      <c r="D18" s="24">
        <f>$B18/D$5/24</f>
        <v>0</v>
      </c>
      <c r="E18" s="24">
        <f>$B18/E$5/24</f>
        <v>0</v>
      </c>
      <c r="F18" s="24">
        <f>$B18/F$5/24</f>
        <v>0</v>
      </c>
      <c r="G18" s="24">
        <f>$B18/G$5/24</f>
        <v>0</v>
      </c>
      <c r="H18" s="24">
        <f>$B18/H$5/24</f>
        <v>0</v>
      </c>
      <c r="I18" s="24">
        <f>$B18/I$5/24</f>
        <v>0</v>
      </c>
      <c r="J18" s="24">
        <f>$B18/J$5/24</f>
        <v>0</v>
      </c>
      <c r="K18" s="24">
        <f>$B18/K$5/24</f>
        <v>0</v>
      </c>
      <c r="L18" s="24">
        <f>$B18/L$5/24</f>
        <v>0</v>
      </c>
      <c r="M18" s="24">
        <f>$B18/M$5/24</f>
        <v>0</v>
      </c>
    </row>
    <row r="19" spans="2:13" ht="12.75">
      <c r="B19" s="20">
        <v>42.195</v>
      </c>
      <c r="D19" s="24">
        <f>$B19/D$5/24</f>
        <v>0.19534722222222223</v>
      </c>
      <c r="E19" s="24">
        <f>$B19/E$5/24</f>
        <v>0.1758125</v>
      </c>
      <c r="F19" s="24">
        <f>$B19/F$5/24</f>
        <v>0.15982954545454545</v>
      </c>
      <c r="G19" s="24">
        <f>$B19/G$5/24</f>
        <v>0.14651041666666667</v>
      </c>
      <c r="H19" s="24">
        <f>$B19/H$5/24</f>
        <v>0.1452995867768595</v>
      </c>
      <c r="I19" s="24">
        <f>$B19/I$5/24</f>
        <v>0.14065</v>
      </c>
      <c r="J19" s="24">
        <f>$B19/J$5/24</f>
        <v>0.13524038461538462</v>
      </c>
      <c r="K19" s="24">
        <f>$B19/K$5/24</f>
        <v>0.13023148148148148</v>
      </c>
      <c r="L19" s="24">
        <f>$B19/L$5/24</f>
        <v>0.12558035714285715</v>
      </c>
      <c r="M19" s="24">
        <f>$B19/M$5/24</f>
        <v>0.12125000000000001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von Krogh 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von Krogh</dc:creator>
  <cp:keywords/>
  <dc:description/>
  <cp:lastModifiedBy>Christian von Krogh</cp:lastModifiedBy>
  <cp:lastPrinted>2006-06-04T17:12:38Z</cp:lastPrinted>
  <dcterms:created xsi:type="dcterms:W3CDTF">2006-06-03T17:36:39Z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